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040" activeTab="1"/>
  </bookViews>
  <sheets>
    <sheet name="CRI-COG" sheetId="2" r:id="rId1"/>
    <sheet name="CFF" sheetId="3" r:id="rId2"/>
  </sheets>
  <definedNames>
    <definedName name="_xlnm.Print_Area" localSheetId="1">'CFF'!$A$1:$I$61</definedName>
    <definedName name="_xlnm.Print_Area" localSheetId="0">'CRI-COG'!$A$1:$I$40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<sst xmlns="http://schemas.openxmlformats.org/spreadsheetml/2006/main" count="104" uniqueCount="56">
  <si>
    <t>R/C</t>
  </si>
  <si>
    <t>Concepto</t>
  </si>
  <si>
    <t>Estimado /
 Aprobado</t>
  </si>
  <si>
    <t>Ampliaciones/ Reducciones</t>
  </si>
  <si>
    <t>Modificado</t>
  </si>
  <si>
    <t>Devengado</t>
  </si>
  <si>
    <t>Recaudado / 
Pagado</t>
  </si>
  <si>
    <t>CxC/
CxP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</si>
  <si>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</si>
  <si>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</si>
  <si>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</si>
  <si>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</si>
  <si>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</si>
  <si>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</si>
  <si>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</si>
  <si>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</si>
  <si>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</si>
  <si>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</si>
  <si>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</si>
  <si>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</si>
  <si>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</si>
  <si>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</si>
  <si>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</si>
  <si>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</si>
  <si>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</si>
  <si>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</si>
  <si>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</si>
  <si>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</si>
  <si>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</si>
  <si>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CFF</t>
  </si>
  <si>
    <t xml:space="preserve">Estimado </t>
  </si>
  <si>
    <t>Ampliaciones/Reducciones</t>
  </si>
  <si>
    <t>Recaudado</t>
  </si>
  <si>
    <t>CxC</t>
  </si>
  <si>
    <t>No etiquetado</t>
  </si>
  <si>
    <t>Recursos Fiscales</t>
  </si>
  <si>
    <t>Financiamientos Internos</t>
  </si>
  <si>
    <t>Financiamiento Externo</t>
  </si>
  <si>
    <t>Ingresos Propios</t>
  </si>
  <si>
    <t>Recursos Federales</t>
  </si>
  <si>
    <t>Recursos Estatales</t>
  </si>
  <si>
    <t>Otros Recursos LD</t>
  </si>
  <si>
    <t>Etiquetado</t>
  </si>
  <si>
    <t>Otros Recursos TFE</t>
  </si>
  <si>
    <t>Total Ingreso</t>
  </si>
  <si>
    <t>Aprobado</t>
  </si>
  <si>
    <t>Pagado</t>
  </si>
  <si>
    <t>CxP</t>
  </si>
  <si>
    <t>Total Gasto</t>
  </si>
  <si>
    <t>Municipio de León, Guanajuato
Flujo de Fondos (Rubro y Capítulo)
Del 01 de Enero al 31 de Marzo 2022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</si>
  <si>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</si>
  <si>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</si>
  <si>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</si>
  <si>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</si>
  <si>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Flujo de Fondos (Fuente de Financiamiento)
Del 01 de Enero al 31 de Marzo de 2022</t>
  </si>
  <si>
    <t>Nota: El Déficit de -1,208,795,546 corresponde al monto total de los Ingresos Derivados por Financiamiento de remanentes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</si>
</sst>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1" xfId="0" applyFont="1" applyBorder="1" applyProtection="1">
      <protection locked="0"/>
    </xf>
    <xf numFmtId="0" fontId="3" fillId="0" borderId="2" xfId="0" applyFont="1" applyBorder="1" applyAlignment="1">
      <alignment vertical="center"/>
    </xf>
    <xf numFmtId="0" fontId="4" fillId="0" borderId="3" xfId="2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indent="1"/>
    </xf>
    <xf numFmtId="0" fontId="4" fillId="0" borderId="3" xfId="21" applyFont="1" applyBorder="1" applyAlignment="1" applyProtection="1" quotePrefix="1">
      <alignment horizontal="center" vertical="center"/>
      <protection locked="0"/>
    </xf>
    <xf numFmtId="0" fontId="3" fillId="0" borderId="0" xfId="0" applyFont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0" fontId="4" fillId="0" borderId="6" xfId="21" applyFont="1" applyBorder="1" applyAlignment="1" applyProtection="1" quotePrefix="1">
      <alignment horizontal="center" vertical="center"/>
      <protection locked="0"/>
    </xf>
    <xf numFmtId="0" fontId="4" fillId="0" borderId="7" xfId="0" applyFont="1" applyBorder="1" applyAlignment="1">
      <alignment horizontal="left" vertical="center" indent="1"/>
    </xf>
    <xf numFmtId="0" fontId="4" fillId="0" borderId="6" xfId="0" applyFont="1" applyBorder="1" applyProtection="1">
      <protection locked="0"/>
    </xf>
    <xf numFmtId="0" fontId="3" fillId="0" borderId="8" xfId="21" applyFont="1" applyBorder="1" applyAlignment="1" quotePrefix="1">
      <alignment horizontal="left" vertical="top"/>
      <protection/>
    </xf>
    <xf numFmtId="0" fontId="4" fillId="0" borderId="3" xfId="21" applyFont="1" applyBorder="1" applyAlignment="1" applyProtection="1">
      <alignment horizontal="center" vertical="top"/>
      <protection locked="0"/>
    </xf>
    <xf numFmtId="0" fontId="4" fillId="0" borderId="4" xfId="21" applyFont="1" applyBorder="1" applyAlignment="1" applyProtection="1">
      <alignment horizontal="left" vertical="top" indent="1"/>
      <protection locked="0"/>
    </xf>
    <xf numFmtId="0" fontId="3" fillId="0" borderId="0" xfId="21" applyFont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21" applyFont="1" applyBorder="1" applyAlignment="1" applyProtection="1">
      <alignment horizontal="left" vertical="top" indent="1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10" xfId="21" applyFont="1" applyBorder="1" applyAlignment="1" quotePrefix="1">
      <alignment horizontal="left" vertical="top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3" fontId="4" fillId="0" borderId="5" xfId="21" applyNumberFormat="1" applyFont="1" applyBorder="1" applyAlignment="1" applyProtection="1">
      <alignment horizontal="right" vertical="top"/>
      <protection locked="0"/>
    </xf>
    <xf numFmtId="3" fontId="3" fillId="0" borderId="13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0" fillId="0" borderId="0" xfId="0" applyProtection="1">
      <protection locked="0"/>
    </xf>
    <xf numFmtId="164" fontId="3" fillId="0" borderId="2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3" fontId="3" fillId="0" borderId="5" xfId="21" applyNumberFormat="1" applyFont="1" applyBorder="1" applyAlignment="1" applyProtection="1">
      <alignment horizontal="right" vertical="top"/>
      <protection locked="0"/>
    </xf>
    <xf numFmtId="3" fontId="3" fillId="0" borderId="12" xfId="21" applyNumberFormat="1" applyFont="1" applyBorder="1" applyAlignment="1" applyProtection="1">
      <alignment horizontal="right" vertical="top"/>
      <protection locked="0"/>
    </xf>
    <xf numFmtId="0" fontId="2" fillId="0" borderId="8" xfId="0" applyFont="1" applyBorder="1"/>
    <xf numFmtId="0" fontId="0" fillId="0" borderId="8" xfId="0" applyBorder="1" applyProtection="1">
      <protection locked="0"/>
    </xf>
    <xf numFmtId="3" fontId="4" fillId="0" borderId="5" xfId="21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3" fillId="0" borderId="2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0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02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2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view="pageBreakPreview" zoomScaleSheetLayoutView="100" workbookViewId="0" topLeftCell="A1">
      <selection activeCell="L6" sqref="L6"/>
    </sheetView>
  </sheetViews>
  <sheetFormatPr defaultColWidth="11.421875" defaultRowHeight="15"/>
  <cols>
    <col min="1" max="1" width="4.8515625" style="1" customWidth="1"/>
    <col min="2" max="2" width="38.421875" style="1" bestFit="1" customWidth="1"/>
    <col min="3" max="3" width="17.7109375" style="1" customWidth="1"/>
    <col min="4" max="4" width="12.7109375" style="1" customWidth="1"/>
    <col min="5" max="5" width="14.140625" style="1" customWidth="1"/>
    <col min="6" max="6" width="13.57421875" style="1" customWidth="1"/>
    <col min="7" max="7" width="13.28125" style="1" customWidth="1"/>
    <col min="8" max="16384" width="11.421875" style="1" customWidth="1"/>
  </cols>
  <sheetData>
    <row r="1" spans="1:8" ht="33.6" customHeight="1">
      <c r="A1" s="40" t="s">
        <v>49</v>
      </c>
      <c r="B1" s="41"/>
      <c r="C1" s="41"/>
      <c r="D1" s="41"/>
      <c r="E1" s="41"/>
      <c r="F1" s="41"/>
      <c r="G1" s="41"/>
      <c r="H1" s="42"/>
    </row>
    <row r="2" spans="1:8" ht="22.5">
      <c r="A2" s="23" t="s">
        <v>0</v>
      </c>
      <c r="B2" s="24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</row>
    <row r="3" spans="1:8" ht="15">
      <c r="A3" s="2"/>
      <c r="B3" s="3" t="s">
        <v>8</v>
      </c>
      <c r="C3" s="29">
        <f>SUM(C4:C13)</f>
        <v>6573496683.620001</v>
      </c>
      <c r="D3" s="29">
        <f aca="true" t="shared" si="0" ref="D3:H3">SUM(D4:D13)</f>
        <v>1322553214.7399995</v>
      </c>
      <c r="E3" s="29">
        <f t="shared" si="0"/>
        <v>7896049898.360001</v>
      </c>
      <c r="F3" s="29">
        <f t="shared" si="0"/>
        <v>2515012773.53</v>
      </c>
      <c r="G3" s="29">
        <f t="shared" si="0"/>
        <v>2513973848.4900002</v>
      </c>
      <c r="H3" s="29">
        <f t="shared" si="0"/>
        <v>1038925.0400001183</v>
      </c>
    </row>
    <row r="4" spans="1:8" ht="15">
      <c r="A4" s="4">
        <v>1</v>
      </c>
      <c r="B4" s="5" t="s">
        <v>9</v>
      </c>
      <c r="C4" s="28">
        <v>1496351381.41</v>
      </c>
      <c r="D4" s="28">
        <v>-0.4100000858306885</v>
      </c>
      <c r="E4" s="28">
        <v>1496351381</v>
      </c>
      <c r="F4" s="28">
        <v>969221355.93</v>
      </c>
      <c r="G4" s="28">
        <v>969227934.68</v>
      </c>
      <c r="H4" s="28">
        <f>+F4-G4</f>
        <v>-6578.75</v>
      </c>
    </row>
    <row r="5" spans="1:8" ht="15">
      <c r="A5" s="4">
        <v>2</v>
      </c>
      <c r="B5" s="5" t="s">
        <v>10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f aca="true" t="shared" si="1" ref="H5:H13">+F5-G5</f>
        <v>0</v>
      </c>
    </row>
    <row r="6" spans="1:8" ht="15">
      <c r="A6" s="4">
        <v>3</v>
      </c>
      <c r="B6" s="5" t="s">
        <v>11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f t="shared" si="1"/>
        <v>0</v>
      </c>
    </row>
    <row r="7" spans="1:8" ht="15">
      <c r="A7" s="4">
        <v>4</v>
      </c>
      <c r="B7" s="5" t="s">
        <v>12</v>
      </c>
      <c r="C7" s="28">
        <v>379905462</v>
      </c>
      <c r="D7" s="28">
        <v>0</v>
      </c>
      <c r="E7" s="28">
        <v>379905462</v>
      </c>
      <c r="F7" s="28">
        <v>105752937.24000001</v>
      </c>
      <c r="G7" s="28">
        <v>105752937.24000001</v>
      </c>
      <c r="H7" s="28">
        <f t="shared" si="1"/>
        <v>0</v>
      </c>
    </row>
    <row r="8" spans="1:8" ht="15">
      <c r="A8" s="4">
        <v>5</v>
      </c>
      <c r="B8" s="5" t="s">
        <v>13</v>
      </c>
      <c r="C8" s="28">
        <v>80717124</v>
      </c>
      <c r="D8" s="28">
        <v>0</v>
      </c>
      <c r="E8" s="28">
        <v>80717124</v>
      </c>
      <c r="F8" s="28">
        <v>23158586.400000006</v>
      </c>
      <c r="G8" s="28">
        <v>23175240.220000006</v>
      </c>
      <c r="H8" s="28">
        <f t="shared" si="1"/>
        <v>-16653.820000000298</v>
      </c>
    </row>
    <row r="9" spans="1:8" ht="15">
      <c r="A9" s="4">
        <v>6</v>
      </c>
      <c r="B9" s="5" t="s">
        <v>14</v>
      </c>
      <c r="C9" s="28">
        <v>246137973.35999998</v>
      </c>
      <c r="D9" s="28">
        <v>0</v>
      </c>
      <c r="E9" s="28">
        <v>246137973.35999998</v>
      </c>
      <c r="F9" s="28">
        <v>79825010.87999998</v>
      </c>
      <c r="G9" s="28">
        <v>78761448.63999999</v>
      </c>
      <c r="H9" s="28">
        <f t="shared" si="1"/>
        <v>1063562.2399999946</v>
      </c>
    </row>
    <row r="10" spans="1:8" ht="15">
      <c r="A10" s="4">
        <v>7</v>
      </c>
      <c r="B10" s="5" t="s">
        <v>15</v>
      </c>
      <c r="C10" s="28">
        <v>0</v>
      </c>
      <c r="D10" s="28">
        <v>0</v>
      </c>
      <c r="E10" s="28">
        <v>0</v>
      </c>
      <c r="F10" s="28">
        <v>72196.68</v>
      </c>
      <c r="G10" s="28">
        <v>72196.68</v>
      </c>
      <c r="H10" s="28">
        <f t="shared" si="1"/>
        <v>0</v>
      </c>
    </row>
    <row r="11" spans="1:8" ht="15">
      <c r="A11" s="4">
        <v>8</v>
      </c>
      <c r="B11" s="5" t="s">
        <v>16</v>
      </c>
      <c r="C11" s="28">
        <v>4081036400.8500004</v>
      </c>
      <c r="D11" s="28">
        <v>403106011.1499996</v>
      </c>
      <c r="E11" s="28">
        <v>4484142412</v>
      </c>
      <c r="F11" s="28">
        <v>1336982686.4</v>
      </c>
      <c r="G11" s="28">
        <v>1336984091.03</v>
      </c>
      <c r="H11" s="28">
        <f t="shared" si="1"/>
        <v>-1404.6299998760223</v>
      </c>
    </row>
    <row r="12" spans="1:8" ht="15">
      <c r="A12" s="4">
        <v>9</v>
      </c>
      <c r="B12" s="5" t="s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f t="shared" si="1"/>
        <v>0</v>
      </c>
    </row>
    <row r="13" spans="1:8" ht="15">
      <c r="A13" s="6">
        <v>0</v>
      </c>
      <c r="B13" s="5" t="s">
        <v>18</v>
      </c>
      <c r="C13" s="28">
        <v>289348342</v>
      </c>
      <c r="D13" s="28">
        <v>919447204</v>
      </c>
      <c r="E13" s="28">
        <v>1208795546</v>
      </c>
      <c r="F13" s="28">
        <v>0</v>
      </c>
      <c r="G13" s="28">
        <v>0</v>
      </c>
      <c r="H13" s="28">
        <f t="shared" si="1"/>
        <v>0</v>
      </c>
    </row>
    <row r="14" spans="1:8" ht="15">
      <c r="A14" s="4"/>
      <c r="B14" s="7" t="s">
        <v>19</v>
      </c>
      <c r="C14" s="30">
        <f>SUM(C15:C23)</f>
        <v>6573496683.650001</v>
      </c>
      <c r="D14" s="8">
        <f aca="true" t="shared" si="2" ref="D14:H14">SUM(D15:D23)</f>
        <v>1322553214.6100008</v>
      </c>
      <c r="E14" s="30">
        <f t="shared" si="2"/>
        <v>7896049898.26</v>
      </c>
      <c r="F14" s="30">
        <f t="shared" si="2"/>
        <v>1262369217.71</v>
      </c>
      <c r="G14" s="30">
        <f t="shared" si="2"/>
        <v>1156245791.5499997</v>
      </c>
      <c r="H14" s="30">
        <f t="shared" si="2"/>
        <v>106123426.16000023</v>
      </c>
    </row>
    <row r="15" spans="1:8" ht="15">
      <c r="A15" s="6">
        <v>1000</v>
      </c>
      <c r="B15" s="5" t="s">
        <v>20</v>
      </c>
      <c r="C15" s="28">
        <v>2889821573.4399996</v>
      </c>
      <c r="D15" s="28">
        <f>E15-C15</f>
        <v>-0.3899993896484375</v>
      </c>
      <c r="E15" s="28">
        <v>2889821573.05</v>
      </c>
      <c r="F15" s="28">
        <v>578573772.53</v>
      </c>
      <c r="G15" s="28">
        <v>553413822.8899999</v>
      </c>
      <c r="H15" s="28">
        <f aca="true" t="shared" si="3" ref="H15:H23">+F15-G15</f>
        <v>25159949.640000105</v>
      </c>
    </row>
    <row r="16" spans="1:8" ht="15">
      <c r="A16" s="4">
        <v>2000</v>
      </c>
      <c r="B16" s="5" t="s">
        <v>21</v>
      </c>
      <c r="C16" s="28">
        <v>364133674.5599998</v>
      </c>
      <c r="D16" s="28">
        <f aca="true" t="shared" si="4" ref="D16:D23">E16-C16</f>
        <v>34288884.55000007</v>
      </c>
      <c r="E16" s="28">
        <v>398422559.1099999</v>
      </c>
      <c r="F16" s="28">
        <v>59223356.589999996</v>
      </c>
      <c r="G16" s="28">
        <v>52936764.03999999</v>
      </c>
      <c r="H16" s="28">
        <f t="shared" si="3"/>
        <v>6286592.5500000045</v>
      </c>
    </row>
    <row r="17" spans="1:8" ht="15">
      <c r="A17" s="6">
        <v>3000</v>
      </c>
      <c r="B17" s="5" t="s">
        <v>22</v>
      </c>
      <c r="C17" s="28">
        <v>1276808805.0900002</v>
      </c>
      <c r="D17" s="28">
        <f t="shared" si="4"/>
        <v>91817499.2900002</v>
      </c>
      <c r="E17" s="28">
        <v>1368626304.3800004</v>
      </c>
      <c r="F17" s="28">
        <v>133263332.76000002</v>
      </c>
      <c r="G17" s="28">
        <v>122208514.82</v>
      </c>
      <c r="H17" s="28">
        <f t="shared" si="3"/>
        <v>11054817.940000027</v>
      </c>
    </row>
    <row r="18" spans="1:8" ht="15">
      <c r="A18" s="4">
        <v>4000</v>
      </c>
      <c r="B18" s="5" t="s">
        <v>17</v>
      </c>
      <c r="C18" s="28">
        <v>991917191.4800004</v>
      </c>
      <c r="D18" s="28">
        <f t="shared" si="4"/>
        <v>138741153.66999996</v>
      </c>
      <c r="E18" s="28">
        <v>1130658345.1500003</v>
      </c>
      <c r="F18" s="28">
        <v>285388298.84000003</v>
      </c>
      <c r="G18" s="28">
        <v>237893118.92999998</v>
      </c>
      <c r="H18" s="28">
        <f t="shared" si="3"/>
        <v>47495179.910000056</v>
      </c>
    </row>
    <row r="19" spans="1:8" ht="15">
      <c r="A19" s="6">
        <v>5000</v>
      </c>
      <c r="B19" s="5" t="s">
        <v>23</v>
      </c>
      <c r="C19" s="28">
        <v>174378319.66</v>
      </c>
      <c r="D19" s="28">
        <f t="shared" si="4"/>
        <v>33121385.410000026</v>
      </c>
      <c r="E19" s="28">
        <v>207499705.07000002</v>
      </c>
      <c r="F19" s="28">
        <v>5570096.319999999</v>
      </c>
      <c r="G19" s="28">
        <v>5264262.75</v>
      </c>
      <c r="H19" s="28">
        <f t="shared" si="3"/>
        <v>305833.56999999937</v>
      </c>
    </row>
    <row r="20" spans="1:8" ht="15">
      <c r="A20" s="4">
        <v>6000</v>
      </c>
      <c r="B20" s="5" t="s">
        <v>24</v>
      </c>
      <c r="C20" s="28">
        <v>485892001.21999997</v>
      </c>
      <c r="D20" s="28">
        <f t="shared" si="4"/>
        <v>859101759.4799998</v>
      </c>
      <c r="E20" s="28">
        <v>1344993760.6999998</v>
      </c>
      <c r="F20" s="28">
        <v>163932597.78999996</v>
      </c>
      <c r="G20" s="28">
        <v>148111545.23999992</v>
      </c>
      <c r="H20" s="28">
        <f t="shared" si="3"/>
        <v>15821052.550000042</v>
      </c>
    </row>
    <row r="21" spans="1:8" ht="15">
      <c r="A21" s="6">
        <v>7000</v>
      </c>
      <c r="B21" s="5" t="s">
        <v>25</v>
      </c>
      <c r="C21" s="28">
        <v>241341014.32</v>
      </c>
      <c r="D21" s="28">
        <f t="shared" si="4"/>
        <v>165482532.61000007</v>
      </c>
      <c r="E21" s="28">
        <v>406823546.93000007</v>
      </c>
      <c r="F21" s="28">
        <v>0</v>
      </c>
      <c r="G21" s="28">
        <v>0</v>
      </c>
      <c r="H21" s="28">
        <f t="shared" si="3"/>
        <v>0</v>
      </c>
    </row>
    <row r="22" spans="1:8" ht="15">
      <c r="A22" s="4">
        <v>8000</v>
      </c>
      <c r="B22" s="5" t="s">
        <v>26</v>
      </c>
      <c r="C22" s="28">
        <v>0</v>
      </c>
      <c r="D22" s="28">
        <f t="shared" si="4"/>
        <v>0</v>
      </c>
      <c r="E22" s="28">
        <v>0</v>
      </c>
      <c r="F22" s="28">
        <v>0</v>
      </c>
      <c r="G22" s="28">
        <v>0</v>
      </c>
      <c r="H22" s="28">
        <f t="shared" si="3"/>
        <v>0</v>
      </c>
    </row>
    <row r="23" spans="1:8" ht="15">
      <c r="A23" s="9">
        <v>9000</v>
      </c>
      <c r="B23" s="10" t="s">
        <v>27</v>
      </c>
      <c r="C23" s="28">
        <v>149204103.88</v>
      </c>
      <c r="D23" s="28">
        <f t="shared" si="4"/>
        <v>-0.009999990463256836</v>
      </c>
      <c r="E23" s="28">
        <v>149204103.87</v>
      </c>
      <c r="F23" s="28">
        <v>36417762.879999995</v>
      </c>
      <c r="G23" s="28">
        <v>36417762.879999995</v>
      </c>
      <c r="H23" s="28">
        <f t="shared" si="3"/>
        <v>0</v>
      </c>
    </row>
    <row r="24" spans="1:8" ht="15">
      <c r="A24" s="11"/>
      <c r="B24" s="12" t="s">
        <v>28</v>
      </c>
      <c r="C24" s="31">
        <f>C3-C14</f>
        <v>-0.029999732971191406</v>
      </c>
      <c r="D24" s="31">
        <f aca="true" t="shared" si="5" ref="D24:H24">D3-D14</f>
        <v>0.12999868392944336</v>
      </c>
      <c r="E24" s="31">
        <f>E3-E14</f>
        <v>0.10000038146972656</v>
      </c>
      <c r="F24" s="31">
        <f t="shared" si="5"/>
        <v>1252643555.8200002</v>
      </c>
      <c r="G24" s="31">
        <f t="shared" si="5"/>
        <v>1357728056.9400005</v>
      </c>
      <c r="H24" s="31">
        <f t="shared" si="5"/>
        <v>-105084501.12000012</v>
      </c>
    </row>
    <row r="36" spans="2:6" ht="15">
      <c r="B36" s="32"/>
      <c r="C36" s="32"/>
      <c r="D36" s="32"/>
      <c r="E36" s="32"/>
      <c r="F36" s="32"/>
    </row>
    <row r="37" spans="2:6" ht="15">
      <c r="B37" s="33" t="s">
        <v>50</v>
      </c>
      <c r="D37" s="43" t="s">
        <v>51</v>
      </c>
      <c r="E37" s="43"/>
      <c r="F37" s="43"/>
    </row>
    <row r="38" spans="2:6" ht="15">
      <c r="B38" s="34" t="s">
        <v>52</v>
      </c>
      <c r="D38" s="44" t="s">
        <v>53</v>
      </c>
      <c r="E38" s="44"/>
      <c r="F38" s="44"/>
    </row>
    <row r="39" spans="2:6" ht="15">
      <c r="B39" s="32"/>
      <c r="C39" s="32"/>
      <c r="D39" s="32"/>
      <c r="E39" s="32"/>
      <c r="F39" s="32"/>
    </row>
  </sheetData>
  <mergeCells count="3">
    <mergeCell ref="A1:H1"/>
    <mergeCell ref="D37:F37"/>
    <mergeCell ref="D38:F38"/>
  </mergeCells>
  <printOptions/>
  <pageMargins left="0.7" right="0.7" top="0.75" bottom="0.75" header="0.3" footer="0.3"/>
  <pageSetup fitToHeight="0" fitToWidth="1" horizontalDpi="600" verticalDpi="600" orientation="landscape" paperSize="9" scale="95" r:id="rId2"/>
  <ignoredErrors>
    <ignoredError sqref="H4:H13 H15:H23" unlockedFormula="1"/>
    <ignoredError sqref="E14:H14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tabSelected="1" view="pageBreakPreview" zoomScaleSheetLayoutView="100" workbookViewId="0" topLeftCell="A1">
      <selection activeCell="A1" sqref="A1:H1"/>
    </sheetView>
  </sheetViews>
  <sheetFormatPr defaultColWidth="11.421875" defaultRowHeight="15"/>
  <cols>
    <col min="1" max="1" width="3.8515625" style="1" customWidth="1"/>
    <col min="2" max="2" width="18.140625" style="1" bestFit="1" customWidth="1"/>
    <col min="3" max="3" width="12.7109375" style="1" customWidth="1"/>
    <col min="4" max="4" width="12.140625" style="1" bestFit="1" customWidth="1"/>
    <col min="5" max="7" width="12.28125" style="1" bestFit="1" customWidth="1"/>
    <col min="8" max="8" width="11.7109375" style="1" bestFit="1" customWidth="1"/>
    <col min="9" max="16384" width="11.421875" style="1" customWidth="1"/>
  </cols>
  <sheetData>
    <row r="1" spans="1:8" ht="34.9" customHeight="1">
      <c r="A1" s="40" t="s">
        <v>54</v>
      </c>
      <c r="B1" s="41"/>
      <c r="C1" s="41"/>
      <c r="D1" s="41"/>
      <c r="E1" s="41"/>
      <c r="F1" s="41"/>
      <c r="G1" s="41"/>
      <c r="H1" s="42"/>
    </row>
    <row r="2" spans="1:8" ht="22.5">
      <c r="A2" s="27" t="s">
        <v>29</v>
      </c>
      <c r="B2" s="24" t="s">
        <v>1</v>
      </c>
      <c r="C2" s="25" t="s">
        <v>30</v>
      </c>
      <c r="D2" s="25" t="s">
        <v>31</v>
      </c>
      <c r="E2" s="25" t="s">
        <v>4</v>
      </c>
      <c r="F2" s="25" t="s">
        <v>5</v>
      </c>
      <c r="G2" s="25" t="s">
        <v>32</v>
      </c>
      <c r="H2" s="25" t="s">
        <v>33</v>
      </c>
    </row>
    <row r="3" spans="1:8" ht="15">
      <c r="A3" s="26"/>
      <c r="B3" s="15" t="s">
        <v>34</v>
      </c>
      <c r="C3" s="35">
        <f aca="true" t="shared" si="0" ref="C3:H3">SUM(C4:C10)</f>
        <v>4743858517.67</v>
      </c>
      <c r="D3" s="35">
        <f>SUM(D4:D10)</f>
        <v>144347304.309999</v>
      </c>
      <c r="E3" s="35">
        <f t="shared" si="0"/>
        <v>4888205821.98</v>
      </c>
      <c r="F3" s="35">
        <f t="shared" si="0"/>
        <v>2051548533.5399988</v>
      </c>
      <c r="G3" s="35">
        <f t="shared" si="0"/>
        <v>2050509608.499999</v>
      </c>
      <c r="H3" s="35">
        <f t="shared" si="0"/>
        <v>1038925.0399997234</v>
      </c>
    </row>
    <row r="4" spans="1:8" ht="15">
      <c r="A4" s="13">
        <v>11</v>
      </c>
      <c r="B4" s="14" t="s">
        <v>35</v>
      </c>
      <c r="C4" s="28">
        <v>2203711940.82</v>
      </c>
      <c r="D4" s="28">
        <f>E4-C4</f>
        <v>-599999.8300004005</v>
      </c>
      <c r="E4" s="28">
        <v>2203111940.99</v>
      </c>
      <c r="F4" s="28">
        <v>1170068459.499999</v>
      </c>
      <c r="G4" s="28">
        <v>1169029534.4599993</v>
      </c>
      <c r="H4" s="28">
        <f aca="true" t="shared" si="1" ref="H4:H10">+F4-G4</f>
        <v>1038925.0399997234</v>
      </c>
    </row>
    <row r="5" spans="1:8" ht="15">
      <c r="A5" s="13">
        <v>12</v>
      </c>
      <c r="B5" s="14" t="s">
        <v>36</v>
      </c>
      <c r="C5" s="28">
        <v>0</v>
      </c>
      <c r="D5" s="28">
        <v>0</v>
      </c>
      <c r="E5" s="28">
        <f aca="true" t="shared" si="2" ref="E5:E10">+C5+D5</f>
        <v>0</v>
      </c>
      <c r="F5" s="28">
        <v>0</v>
      </c>
      <c r="G5" s="28">
        <v>0</v>
      </c>
      <c r="H5" s="28">
        <f t="shared" si="1"/>
        <v>0</v>
      </c>
    </row>
    <row r="6" spans="1:8" ht="15">
      <c r="A6" s="13">
        <v>13</v>
      </c>
      <c r="B6" s="14" t="s">
        <v>37</v>
      </c>
      <c r="C6" s="28">
        <v>0</v>
      </c>
      <c r="D6" s="28">
        <v>0</v>
      </c>
      <c r="E6" s="28">
        <f t="shared" si="2"/>
        <v>0</v>
      </c>
      <c r="F6" s="28">
        <v>0</v>
      </c>
      <c r="G6" s="28">
        <v>0</v>
      </c>
      <c r="H6" s="28">
        <f t="shared" si="1"/>
        <v>0</v>
      </c>
    </row>
    <row r="7" spans="1:8" ht="15">
      <c r="A7" s="13">
        <v>14</v>
      </c>
      <c r="B7" s="14" t="s">
        <v>38</v>
      </c>
      <c r="C7" s="28">
        <v>0</v>
      </c>
      <c r="D7" s="28">
        <v>0</v>
      </c>
      <c r="E7" s="28">
        <f t="shared" si="2"/>
        <v>0</v>
      </c>
      <c r="F7" s="28">
        <v>0</v>
      </c>
      <c r="G7" s="28">
        <v>0</v>
      </c>
      <c r="H7" s="28">
        <f t="shared" si="1"/>
        <v>0</v>
      </c>
    </row>
    <row r="8" spans="1:8" ht="15">
      <c r="A8" s="13">
        <v>15</v>
      </c>
      <c r="B8" s="14" t="s">
        <v>39</v>
      </c>
      <c r="C8" s="28">
        <v>2540146576.8500004</v>
      </c>
      <c r="D8" s="28">
        <f>E8-C8</f>
        <v>144947304.1399994</v>
      </c>
      <c r="E8" s="28">
        <v>2685093880.99</v>
      </c>
      <c r="F8" s="28">
        <v>881480074.0399997</v>
      </c>
      <c r="G8" s="28">
        <v>881480074.0399997</v>
      </c>
      <c r="H8" s="28">
        <f t="shared" si="1"/>
        <v>0</v>
      </c>
    </row>
    <row r="9" spans="1:8" ht="15">
      <c r="A9" s="13">
        <v>16</v>
      </c>
      <c r="B9" s="14" t="s">
        <v>40</v>
      </c>
      <c r="C9" s="28">
        <v>0</v>
      </c>
      <c r="D9" s="28">
        <v>0</v>
      </c>
      <c r="E9" s="28">
        <f t="shared" si="2"/>
        <v>0</v>
      </c>
      <c r="F9" s="28">
        <v>0</v>
      </c>
      <c r="G9" s="28">
        <v>0</v>
      </c>
      <c r="H9" s="28">
        <f t="shared" si="1"/>
        <v>0</v>
      </c>
    </row>
    <row r="10" spans="1:8" ht="15">
      <c r="A10" s="13">
        <v>17</v>
      </c>
      <c r="B10" s="14" t="s">
        <v>41</v>
      </c>
      <c r="C10" s="28">
        <v>0</v>
      </c>
      <c r="D10" s="28">
        <v>0</v>
      </c>
      <c r="E10" s="28">
        <f t="shared" si="2"/>
        <v>0</v>
      </c>
      <c r="F10" s="28">
        <v>0</v>
      </c>
      <c r="G10" s="28">
        <v>0</v>
      </c>
      <c r="H10" s="28">
        <f t="shared" si="1"/>
        <v>0</v>
      </c>
    </row>
    <row r="11" spans="1:8" ht="15">
      <c r="A11" s="13"/>
      <c r="B11" s="15" t="s">
        <v>42</v>
      </c>
      <c r="C11" s="35">
        <f>SUM(C12:C14)</f>
        <v>1540289824</v>
      </c>
      <c r="D11" s="35">
        <f aca="true" t="shared" si="3" ref="D11:H11">SUM(D12:D14)</f>
        <v>258758708.98000002</v>
      </c>
      <c r="E11" s="35">
        <f t="shared" si="3"/>
        <v>1799048532.98</v>
      </c>
      <c r="F11" s="35">
        <f t="shared" si="3"/>
        <v>463464239.99</v>
      </c>
      <c r="G11" s="35">
        <f t="shared" si="3"/>
        <v>463464239.99</v>
      </c>
      <c r="H11" s="35">
        <f t="shared" si="3"/>
        <v>0</v>
      </c>
    </row>
    <row r="12" spans="1:8" ht="15">
      <c r="A12" s="13">
        <v>25</v>
      </c>
      <c r="B12" s="14" t="s">
        <v>39</v>
      </c>
      <c r="C12" s="28">
        <v>1478189824</v>
      </c>
      <c r="D12" s="28">
        <f>E12-C12</f>
        <v>258758708.49</v>
      </c>
      <c r="E12" s="28">
        <v>1736948532.49</v>
      </c>
      <c r="F12" s="28">
        <v>455955282.17</v>
      </c>
      <c r="G12" s="28">
        <v>455955282.17</v>
      </c>
      <c r="H12" s="28">
        <f>+F12-G12</f>
        <v>0</v>
      </c>
    </row>
    <row r="13" spans="1:8" ht="15">
      <c r="A13" s="13">
        <v>26</v>
      </c>
      <c r="B13" s="14" t="s">
        <v>40</v>
      </c>
      <c r="C13" s="28">
        <v>62100000</v>
      </c>
      <c r="D13" s="28">
        <f>E13-C13</f>
        <v>0.49000000208616257</v>
      </c>
      <c r="E13" s="39">
        <v>62100000.49</v>
      </c>
      <c r="F13" s="28">
        <v>7508957.82</v>
      </c>
      <c r="G13" s="28">
        <v>7508957.82</v>
      </c>
      <c r="H13" s="28">
        <f>+F13-G13</f>
        <v>0</v>
      </c>
    </row>
    <row r="14" spans="1:8" ht="15">
      <c r="A14" s="16">
        <v>27</v>
      </c>
      <c r="B14" s="17" t="s">
        <v>43</v>
      </c>
      <c r="C14" s="28">
        <v>0</v>
      </c>
      <c r="D14" s="28">
        <v>0</v>
      </c>
      <c r="E14" s="28">
        <f aca="true" t="shared" si="4" ref="E14">+C14+D14</f>
        <v>0</v>
      </c>
      <c r="F14" s="28">
        <v>0</v>
      </c>
      <c r="G14" s="28">
        <v>0</v>
      </c>
      <c r="H14" s="28">
        <f>+F14-G14</f>
        <v>0</v>
      </c>
    </row>
    <row r="15" spans="1:8" ht="15">
      <c r="A15" s="18"/>
      <c r="B15" s="19" t="s">
        <v>44</v>
      </c>
      <c r="C15" s="36">
        <f>C3+C11</f>
        <v>6284148341.67</v>
      </c>
      <c r="D15" s="36">
        <f>D11+D3</f>
        <v>403106013.289999</v>
      </c>
      <c r="E15" s="36">
        <f aca="true" t="shared" si="5" ref="E15:H15">E3+E11</f>
        <v>6687254354.959999</v>
      </c>
      <c r="F15" s="36">
        <f t="shared" si="5"/>
        <v>2515012773.529999</v>
      </c>
      <c r="G15" s="36">
        <f t="shared" si="5"/>
        <v>2513973848.489999</v>
      </c>
      <c r="H15" s="36">
        <f t="shared" si="5"/>
        <v>1038925.0399997234</v>
      </c>
    </row>
    <row r="16" spans="1:8" ht="15">
      <c r="A16" s="20"/>
      <c r="B16" s="21"/>
      <c r="C16" s="21"/>
      <c r="D16" s="21"/>
      <c r="E16" s="21"/>
      <c r="F16" s="21"/>
      <c r="G16" s="21"/>
      <c r="H16" s="21"/>
    </row>
    <row r="17" spans="1:8" ht="22.5">
      <c r="A17" s="27" t="s">
        <v>29</v>
      </c>
      <c r="B17" s="24" t="s">
        <v>1</v>
      </c>
      <c r="C17" s="25" t="s">
        <v>45</v>
      </c>
      <c r="D17" s="25" t="s">
        <v>31</v>
      </c>
      <c r="E17" s="25" t="s">
        <v>4</v>
      </c>
      <c r="F17" s="25" t="s">
        <v>5</v>
      </c>
      <c r="G17" s="25" t="s">
        <v>46</v>
      </c>
      <c r="H17" s="25" t="s">
        <v>47</v>
      </c>
    </row>
    <row r="18" spans="1:8" ht="15">
      <c r="A18" s="26"/>
      <c r="B18" s="15" t="s">
        <v>34</v>
      </c>
      <c r="C18" s="35">
        <f aca="true" t="shared" si="6" ref="C18:H18">SUM(C19:C25)</f>
        <v>5033206860.199999</v>
      </c>
      <c r="D18" s="35">
        <f t="shared" si="6"/>
        <v>1010579727.5499997</v>
      </c>
      <c r="E18" s="35">
        <f t="shared" si="6"/>
        <v>6043786587.02</v>
      </c>
      <c r="F18" s="35">
        <f t="shared" si="6"/>
        <v>1101976275.7900007</v>
      </c>
      <c r="G18" s="35">
        <f t="shared" si="6"/>
        <v>1015337405.8500005</v>
      </c>
      <c r="H18" s="35">
        <f t="shared" si="6"/>
        <v>86638869.94000012</v>
      </c>
    </row>
    <row r="19" spans="1:8" ht="15">
      <c r="A19" s="13">
        <v>11</v>
      </c>
      <c r="B19" s="14" t="s">
        <v>35</v>
      </c>
      <c r="C19" s="28">
        <v>2434269775.319999</v>
      </c>
      <c r="D19" s="28">
        <v>572737506.31</v>
      </c>
      <c r="E19" s="28">
        <v>3007007281.51</v>
      </c>
      <c r="F19" s="28">
        <v>525591035.17999965</v>
      </c>
      <c r="G19" s="28">
        <v>454623363.3199998</v>
      </c>
      <c r="H19" s="28">
        <f aca="true" t="shared" si="7" ref="H19:H25">+F19-G19</f>
        <v>70967671.85999984</v>
      </c>
    </row>
    <row r="20" spans="1:8" ht="15">
      <c r="A20" s="13">
        <v>12</v>
      </c>
      <c r="B20" s="14" t="s">
        <v>36</v>
      </c>
      <c r="C20" s="28">
        <v>0</v>
      </c>
      <c r="D20" s="28">
        <v>0</v>
      </c>
      <c r="E20" s="28">
        <f aca="true" t="shared" si="8" ref="E20:E25">+C20+D20</f>
        <v>0</v>
      </c>
      <c r="F20" s="28">
        <v>0</v>
      </c>
      <c r="G20" s="28">
        <v>0</v>
      </c>
      <c r="H20" s="28">
        <f t="shared" si="7"/>
        <v>0</v>
      </c>
    </row>
    <row r="21" spans="1:8" ht="15">
      <c r="A21" s="13">
        <v>13</v>
      </c>
      <c r="B21" s="14" t="s">
        <v>37</v>
      </c>
      <c r="C21" s="28">
        <v>0</v>
      </c>
      <c r="D21" s="28">
        <v>0</v>
      </c>
      <c r="E21" s="28">
        <f t="shared" si="8"/>
        <v>0</v>
      </c>
      <c r="F21" s="28">
        <v>0</v>
      </c>
      <c r="G21" s="28">
        <v>0</v>
      </c>
      <c r="H21" s="28">
        <f t="shared" si="7"/>
        <v>0</v>
      </c>
    </row>
    <row r="22" spans="1:8" ht="15">
      <c r="A22" s="13">
        <v>14</v>
      </c>
      <c r="B22" s="14" t="s">
        <v>38</v>
      </c>
      <c r="C22" s="28">
        <v>0</v>
      </c>
      <c r="D22" s="28">
        <v>0</v>
      </c>
      <c r="E22" s="28">
        <f t="shared" si="8"/>
        <v>0</v>
      </c>
      <c r="F22" s="28">
        <v>0</v>
      </c>
      <c r="G22" s="28">
        <v>0</v>
      </c>
      <c r="H22" s="28">
        <f t="shared" si="7"/>
        <v>0</v>
      </c>
    </row>
    <row r="23" spans="1:8" ht="15">
      <c r="A23" s="13">
        <v>15</v>
      </c>
      <c r="B23" s="14" t="s">
        <v>39</v>
      </c>
      <c r="C23" s="28">
        <v>2598937084.88</v>
      </c>
      <c r="D23" s="28">
        <v>437842221.2399998</v>
      </c>
      <c r="E23" s="28">
        <v>3036779305.51</v>
      </c>
      <c r="F23" s="28">
        <v>576385240.610001</v>
      </c>
      <c r="G23" s="28">
        <v>560714042.5300007</v>
      </c>
      <c r="H23" s="28">
        <f t="shared" si="7"/>
        <v>15671198.080000281</v>
      </c>
    </row>
    <row r="24" spans="1:8" ht="15">
      <c r="A24" s="13">
        <v>16</v>
      </c>
      <c r="B24" s="14" t="s">
        <v>40</v>
      </c>
      <c r="C24" s="28">
        <v>0</v>
      </c>
      <c r="D24" s="28">
        <v>0</v>
      </c>
      <c r="E24" s="28">
        <f t="shared" si="8"/>
        <v>0</v>
      </c>
      <c r="F24" s="28">
        <v>0</v>
      </c>
      <c r="G24" s="28">
        <v>0</v>
      </c>
      <c r="H24" s="28">
        <f t="shared" si="7"/>
        <v>0</v>
      </c>
    </row>
    <row r="25" spans="1:8" ht="15">
      <c r="A25" s="13">
        <v>17</v>
      </c>
      <c r="B25" s="14" t="s">
        <v>41</v>
      </c>
      <c r="C25" s="28">
        <v>0</v>
      </c>
      <c r="D25" s="28">
        <v>0</v>
      </c>
      <c r="E25" s="28">
        <f t="shared" si="8"/>
        <v>0</v>
      </c>
      <c r="F25" s="28">
        <v>0</v>
      </c>
      <c r="G25" s="28">
        <v>0</v>
      </c>
      <c r="H25" s="28">
        <f t="shared" si="7"/>
        <v>0</v>
      </c>
    </row>
    <row r="26" spans="1:8" ht="15">
      <c r="A26" s="13"/>
      <c r="B26" s="15" t="s">
        <v>42</v>
      </c>
      <c r="C26" s="35">
        <f>SUM(C27:C29)</f>
        <v>1540289823.45</v>
      </c>
      <c r="D26" s="35">
        <f aca="true" t="shared" si="9" ref="D26:H26">SUM(D27:D29)</f>
        <v>311973488.03999996</v>
      </c>
      <c r="E26" s="35">
        <f t="shared" si="9"/>
        <v>1852263311.4</v>
      </c>
      <c r="F26" s="35">
        <f t="shared" si="9"/>
        <v>160392941.92000005</v>
      </c>
      <c r="G26" s="35">
        <f t="shared" si="9"/>
        <v>140908385.70000002</v>
      </c>
      <c r="H26" s="35">
        <f t="shared" si="9"/>
        <v>19484556.22000002</v>
      </c>
    </row>
    <row r="27" spans="1:8" ht="15">
      <c r="A27" s="13">
        <v>25</v>
      </c>
      <c r="B27" s="14" t="s">
        <v>39</v>
      </c>
      <c r="C27" s="28">
        <v>1477689823.45</v>
      </c>
      <c r="D27" s="28">
        <v>268426357.52999997</v>
      </c>
      <c r="E27" s="28">
        <v>1746116180.49</v>
      </c>
      <c r="F27" s="28">
        <v>142453325.34000003</v>
      </c>
      <c r="G27" s="28">
        <v>126787683.97000001</v>
      </c>
      <c r="H27" s="28">
        <f>+F27-G27</f>
        <v>15665641.37000002</v>
      </c>
    </row>
    <row r="28" spans="1:8" ht="15">
      <c r="A28" s="13">
        <v>26</v>
      </c>
      <c r="B28" s="14" t="s">
        <v>40</v>
      </c>
      <c r="C28" s="28">
        <v>62600000</v>
      </c>
      <c r="D28" s="28">
        <v>43547130.51</v>
      </c>
      <c r="E28" s="39">
        <v>106147130.91</v>
      </c>
      <c r="F28" s="28">
        <v>17939616.580000002</v>
      </c>
      <c r="G28" s="28">
        <v>14120701.73</v>
      </c>
      <c r="H28" s="28">
        <f>+F28-G28</f>
        <v>3818914.8500000015</v>
      </c>
    </row>
    <row r="29" spans="1:8" ht="15">
      <c r="A29" s="16">
        <v>27</v>
      </c>
      <c r="B29" s="17" t="s">
        <v>43</v>
      </c>
      <c r="C29" s="28">
        <v>0</v>
      </c>
      <c r="D29" s="28">
        <v>0</v>
      </c>
      <c r="E29" s="28">
        <f aca="true" t="shared" si="10" ref="E29">+C29+D29</f>
        <v>0</v>
      </c>
      <c r="F29" s="28">
        <v>0</v>
      </c>
      <c r="G29" s="28">
        <v>0</v>
      </c>
      <c r="H29" s="28">
        <f>+F29-G29</f>
        <v>0</v>
      </c>
    </row>
    <row r="30" spans="1:8" ht="15">
      <c r="A30" s="18"/>
      <c r="B30" s="19" t="s">
        <v>48</v>
      </c>
      <c r="C30" s="36">
        <f>C18+C26</f>
        <v>6573496683.649999</v>
      </c>
      <c r="D30" s="36">
        <f aca="true" t="shared" si="11" ref="D30:H30">D18+D26</f>
        <v>1322553215.5899997</v>
      </c>
      <c r="E30" s="36">
        <f t="shared" si="11"/>
        <v>7896049898.42</v>
      </c>
      <c r="F30" s="36">
        <f t="shared" si="11"/>
        <v>1262369217.7100008</v>
      </c>
      <c r="G30" s="36">
        <f t="shared" si="11"/>
        <v>1156245791.5500004</v>
      </c>
      <c r="H30" s="36">
        <f t="shared" si="11"/>
        <v>106123426.16000015</v>
      </c>
    </row>
    <row r="31" spans="1:8" ht="15">
      <c r="A31" s="20"/>
      <c r="B31" s="21"/>
      <c r="C31" s="21"/>
      <c r="D31" s="21"/>
      <c r="E31" s="21"/>
      <c r="F31" s="21"/>
      <c r="G31" s="21"/>
      <c r="H31" s="21"/>
    </row>
    <row r="32" spans="1:8" ht="22.5">
      <c r="A32" s="27" t="s">
        <v>29</v>
      </c>
      <c r="B32" s="24" t="s">
        <v>1</v>
      </c>
      <c r="C32" s="25" t="s">
        <v>2</v>
      </c>
      <c r="D32" s="25" t="s">
        <v>31</v>
      </c>
      <c r="E32" s="25" t="s">
        <v>4</v>
      </c>
      <c r="F32" s="25" t="s">
        <v>5</v>
      </c>
      <c r="G32" s="25" t="s">
        <v>6</v>
      </c>
      <c r="H32" s="25" t="s">
        <v>7</v>
      </c>
    </row>
    <row r="33" spans="1:8" ht="15">
      <c r="A33" s="26"/>
      <c r="B33" s="15" t="s">
        <v>34</v>
      </c>
      <c r="C33" s="35">
        <f aca="true" t="shared" si="12" ref="C33:H33">SUM(C34:C40)</f>
        <v>-289348342.5299988</v>
      </c>
      <c r="D33" s="35">
        <f t="shared" si="12"/>
        <v>-866232423.2400007</v>
      </c>
      <c r="E33" s="35">
        <f t="shared" si="12"/>
        <v>-1155580765.040001</v>
      </c>
      <c r="F33" s="35">
        <f t="shared" si="12"/>
        <v>949572257.7499982</v>
      </c>
      <c r="G33" s="35">
        <f t="shared" si="12"/>
        <v>1035172202.6499985</v>
      </c>
      <c r="H33" s="35">
        <f t="shared" si="12"/>
        <v>-85599944.9000004</v>
      </c>
    </row>
    <row r="34" spans="1:8" ht="15">
      <c r="A34" s="13">
        <v>11</v>
      </c>
      <c r="B34" s="14" t="s">
        <v>35</v>
      </c>
      <c r="C34" s="28">
        <f aca="true" t="shared" si="13" ref="C34:H34">C4-C19</f>
        <v>-230557834.49999905</v>
      </c>
      <c r="D34" s="28">
        <f t="shared" si="13"/>
        <v>-573337506.1400003</v>
      </c>
      <c r="E34" s="28">
        <f t="shared" si="13"/>
        <v>-803895340.5200005</v>
      </c>
      <c r="F34" s="28">
        <f t="shared" si="13"/>
        <v>644477424.3199995</v>
      </c>
      <c r="G34" s="28">
        <f t="shared" si="13"/>
        <v>714406171.1399995</v>
      </c>
      <c r="H34" s="28">
        <f t="shared" si="13"/>
        <v>-69928746.82000011</v>
      </c>
    </row>
    <row r="35" spans="1:8" ht="15">
      <c r="A35" s="13">
        <v>12</v>
      </c>
      <c r="B35" s="14" t="s">
        <v>36</v>
      </c>
      <c r="C35" s="28">
        <f aca="true" t="shared" si="14" ref="C35:H35">C5-C20</f>
        <v>0</v>
      </c>
      <c r="D35" s="28">
        <f t="shared" si="14"/>
        <v>0</v>
      </c>
      <c r="E35" s="28">
        <f t="shared" si="14"/>
        <v>0</v>
      </c>
      <c r="F35" s="28">
        <f t="shared" si="14"/>
        <v>0</v>
      </c>
      <c r="G35" s="28">
        <f t="shared" si="14"/>
        <v>0</v>
      </c>
      <c r="H35" s="28">
        <f t="shared" si="14"/>
        <v>0</v>
      </c>
    </row>
    <row r="36" spans="1:8" ht="15">
      <c r="A36" s="13">
        <v>13</v>
      </c>
      <c r="B36" s="14" t="s">
        <v>37</v>
      </c>
      <c r="C36" s="28">
        <f aca="true" t="shared" si="15" ref="C36:H36">C6-C21</f>
        <v>0</v>
      </c>
      <c r="D36" s="28">
        <f t="shared" si="15"/>
        <v>0</v>
      </c>
      <c r="E36" s="28">
        <f t="shared" si="15"/>
        <v>0</v>
      </c>
      <c r="F36" s="28">
        <f t="shared" si="15"/>
        <v>0</v>
      </c>
      <c r="G36" s="28">
        <f t="shared" si="15"/>
        <v>0</v>
      </c>
      <c r="H36" s="28">
        <f t="shared" si="15"/>
        <v>0</v>
      </c>
    </row>
    <row r="37" spans="1:8" ht="15">
      <c r="A37" s="13">
        <v>14</v>
      </c>
      <c r="B37" s="14" t="s">
        <v>38</v>
      </c>
      <c r="C37" s="28">
        <f aca="true" t="shared" si="16" ref="C37:H37">C7-C22</f>
        <v>0</v>
      </c>
      <c r="D37" s="28">
        <f t="shared" si="16"/>
        <v>0</v>
      </c>
      <c r="E37" s="28">
        <f t="shared" si="16"/>
        <v>0</v>
      </c>
      <c r="F37" s="28">
        <f t="shared" si="16"/>
        <v>0</v>
      </c>
      <c r="G37" s="28">
        <f t="shared" si="16"/>
        <v>0</v>
      </c>
      <c r="H37" s="28">
        <f t="shared" si="16"/>
        <v>0</v>
      </c>
    </row>
    <row r="38" spans="1:8" ht="15">
      <c r="A38" s="13">
        <v>15</v>
      </c>
      <c r="B38" s="14" t="s">
        <v>39</v>
      </c>
      <c r="C38" s="28">
        <f aca="true" t="shared" si="17" ref="C38:H38">C8-C23</f>
        <v>-58790508.02999973</v>
      </c>
      <c r="D38" s="28">
        <f t="shared" si="17"/>
        <v>-292894917.1000004</v>
      </c>
      <c r="E38" s="28">
        <f t="shared" si="17"/>
        <v>-351685424.52000046</v>
      </c>
      <c r="F38" s="28">
        <f t="shared" si="17"/>
        <v>305094833.42999876</v>
      </c>
      <c r="G38" s="28">
        <f t="shared" si="17"/>
        <v>320766031.50999904</v>
      </c>
      <c r="H38" s="28">
        <f t="shared" si="17"/>
        <v>-15671198.080000281</v>
      </c>
    </row>
    <row r="39" spans="1:8" ht="15">
      <c r="A39" s="13">
        <v>16</v>
      </c>
      <c r="B39" s="14" t="s">
        <v>40</v>
      </c>
      <c r="C39" s="28">
        <f aca="true" t="shared" si="18" ref="C39:H39">C9-C24</f>
        <v>0</v>
      </c>
      <c r="D39" s="28">
        <f t="shared" si="18"/>
        <v>0</v>
      </c>
      <c r="E39" s="28">
        <f t="shared" si="18"/>
        <v>0</v>
      </c>
      <c r="F39" s="28">
        <f t="shared" si="18"/>
        <v>0</v>
      </c>
      <c r="G39" s="28">
        <f t="shared" si="18"/>
        <v>0</v>
      </c>
      <c r="H39" s="28">
        <f t="shared" si="18"/>
        <v>0</v>
      </c>
    </row>
    <row r="40" spans="1:8" ht="15">
      <c r="A40" s="13">
        <v>17</v>
      </c>
      <c r="B40" s="14" t="s">
        <v>41</v>
      </c>
      <c r="C40" s="28">
        <f aca="true" t="shared" si="19" ref="C40:H40">C10-C25</f>
        <v>0</v>
      </c>
      <c r="D40" s="28">
        <f t="shared" si="19"/>
        <v>0</v>
      </c>
      <c r="E40" s="28">
        <f t="shared" si="19"/>
        <v>0</v>
      </c>
      <c r="F40" s="28">
        <f t="shared" si="19"/>
        <v>0</v>
      </c>
      <c r="G40" s="28">
        <f t="shared" si="19"/>
        <v>0</v>
      </c>
      <c r="H40" s="28">
        <f t="shared" si="19"/>
        <v>0</v>
      </c>
    </row>
    <row r="41" spans="1:8" ht="15">
      <c r="A41" s="13"/>
      <c r="B41" s="15" t="s">
        <v>42</v>
      </c>
      <c r="C41" s="35">
        <f>SUM(C42:C44)</f>
        <v>0.5499999523162842</v>
      </c>
      <c r="D41" s="35">
        <f aca="true" t="shared" si="20" ref="D41:H41">SUM(D42:D44)</f>
        <v>-53214779.05999996</v>
      </c>
      <c r="E41" s="35">
        <f t="shared" si="20"/>
        <v>-53214781.419999994</v>
      </c>
      <c r="F41" s="35">
        <f t="shared" si="20"/>
        <v>303071298.07</v>
      </c>
      <c r="G41" s="35">
        <f t="shared" si="20"/>
        <v>322555854.28999996</v>
      </c>
      <c r="H41" s="35">
        <f t="shared" si="20"/>
        <v>-19484556.22000002</v>
      </c>
    </row>
    <row r="42" spans="1:8" ht="15">
      <c r="A42" s="13">
        <v>25</v>
      </c>
      <c r="B42" s="14" t="s">
        <v>39</v>
      </c>
      <c r="C42" s="28">
        <f aca="true" t="shared" si="21" ref="C42:H42">C12-C27</f>
        <v>500000.5499999523</v>
      </c>
      <c r="D42" s="28">
        <f t="shared" si="21"/>
        <v>-9667649.039999962</v>
      </c>
      <c r="E42" s="28">
        <f>E12-E27</f>
        <v>-9167648</v>
      </c>
      <c r="F42" s="28">
        <f t="shared" si="21"/>
        <v>313501956.83</v>
      </c>
      <c r="G42" s="28">
        <f t="shared" si="21"/>
        <v>329167598.2</v>
      </c>
      <c r="H42" s="28">
        <f t="shared" si="21"/>
        <v>-15665641.37000002</v>
      </c>
    </row>
    <row r="43" spans="1:8" ht="15">
      <c r="A43" s="13">
        <v>26</v>
      </c>
      <c r="B43" s="14" t="s">
        <v>40</v>
      </c>
      <c r="C43" s="28">
        <f aca="true" t="shared" si="22" ref="C43:H43">C13-C28</f>
        <v>-500000</v>
      </c>
      <c r="D43" s="28">
        <f t="shared" si="22"/>
        <v>-43547130.019999996</v>
      </c>
      <c r="E43" s="39">
        <f>E13-E28-3</f>
        <v>-44047133.419999994</v>
      </c>
      <c r="F43" s="28">
        <f t="shared" si="22"/>
        <v>-10430658.760000002</v>
      </c>
      <c r="G43" s="28">
        <f t="shared" si="22"/>
        <v>-6611743.91</v>
      </c>
      <c r="H43" s="28">
        <f t="shared" si="22"/>
        <v>-3818914.8500000015</v>
      </c>
    </row>
    <row r="44" spans="1:8" ht="15">
      <c r="A44" s="16">
        <v>27</v>
      </c>
      <c r="B44" s="17" t="s">
        <v>43</v>
      </c>
      <c r="C44" s="28">
        <f aca="true" t="shared" si="23" ref="C44:H44">C14-C29</f>
        <v>0</v>
      </c>
      <c r="D44" s="28">
        <f t="shared" si="23"/>
        <v>0</v>
      </c>
      <c r="E44" s="28">
        <f t="shared" si="23"/>
        <v>0</v>
      </c>
      <c r="F44" s="28">
        <f t="shared" si="23"/>
        <v>0</v>
      </c>
      <c r="G44" s="28">
        <f t="shared" si="23"/>
        <v>0</v>
      </c>
      <c r="H44" s="28">
        <f t="shared" si="23"/>
        <v>0</v>
      </c>
    </row>
    <row r="45" spans="1:8" ht="15">
      <c r="A45" s="22"/>
      <c r="B45" s="19" t="s">
        <v>28</v>
      </c>
      <c r="C45" s="36">
        <f>C33+C41</f>
        <v>-289348341.9799988</v>
      </c>
      <c r="D45" s="36">
        <f aca="true" t="shared" si="24" ref="D45:H45">D33+D41</f>
        <v>-919447202.3000007</v>
      </c>
      <c r="E45" s="36">
        <f>E33+E41</f>
        <v>-1208795546.460001</v>
      </c>
      <c r="F45" s="36">
        <f t="shared" si="24"/>
        <v>1252643555.8199983</v>
      </c>
      <c r="G45" s="36">
        <f t="shared" si="24"/>
        <v>1357728056.9399986</v>
      </c>
      <c r="H45" s="36">
        <f t="shared" si="24"/>
        <v>-105084501.12000042</v>
      </c>
    </row>
    <row r="46" ht="15">
      <c r="A46" s="1" t="s">
        <v>55</v>
      </c>
    </row>
    <row r="58" spans="1:7" ht="15">
      <c r="A58" s="37"/>
      <c r="B58" s="38"/>
      <c r="C58" s="38"/>
      <c r="D58" s="32"/>
      <c r="E58" s="32"/>
      <c r="F58" s="32"/>
      <c r="G58" s="32"/>
    </row>
    <row r="59" spans="1:7" ht="15" customHeight="1">
      <c r="A59" s="43" t="s">
        <v>50</v>
      </c>
      <c r="B59" s="43"/>
      <c r="C59" s="43"/>
      <c r="E59" s="43" t="s">
        <v>51</v>
      </c>
      <c r="F59" s="43"/>
      <c r="G59" s="43"/>
    </row>
    <row r="60" spans="1:7" ht="15" customHeight="1">
      <c r="A60" s="44" t="s">
        <v>52</v>
      </c>
      <c r="B60" s="44"/>
      <c r="C60" s="44"/>
      <c r="E60" s="44" t="s">
        <v>53</v>
      </c>
      <c r="F60" s="44"/>
      <c r="G60" s="44"/>
    </row>
    <row r="61" spans="2:6" ht="15">
      <c r="B61" s="32"/>
      <c r="C61" s="32"/>
      <c r="D61" s="32"/>
      <c r="E61" s="32"/>
      <c r="F61" s="32"/>
    </row>
  </sheetData>
  <mergeCells count="5">
    <mergeCell ref="A1:H1"/>
    <mergeCell ref="E60:G60"/>
    <mergeCell ref="E59:G59"/>
    <mergeCell ref="A59:C59"/>
    <mergeCell ref="A60:C60"/>
  </mergeCells>
  <printOptions/>
  <pageMargins left="0.7" right="0.7" top="0.75" bottom="0.75" header="0.3" footer="0.3"/>
  <pageSetup fitToHeight="1" fitToWidth="1" horizontalDpi="600" verticalDpi="600" orientation="portrait" scale="84" r:id="rId2"/>
  <ignoredErrors>
    <ignoredError sqref="C3 C45:D45 C29:H32 C26:D26 C14:H14 C11:D11 C18:H18 C33:H33 C34:H40 C44:H44 C5:H7 H4 C9:H10 H8 H12:H13 C20:H22 H19 C24:H25 H23 H27:H28 C16:H17 C15 E15:H15 E3:H3 F45:H45 C42:D42 F42:H42 C43:D43 F43:H43" unlockedFormula="1"/>
    <ignoredError sqref="E26:H26 E11:H11 C41:H41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DFA0A-95C8-4CCE-91B0-0BEB8C9AF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2022-04-27T17:27:50Z</cp:lastPrinted>
  <dcterms:created xsi:type="dcterms:W3CDTF">2017-12-20T04:54:53Z</dcterms:created>
  <dcterms:modified xsi:type="dcterms:W3CDTF">2022-05-02T16:29:29Z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